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Inec_nas_01\balanza\Encuestas no financieras 2004\Avance 2024\Primer trimestre\Cuadros PDF\"/>
    </mc:Choice>
  </mc:AlternateContent>
  <bookViews>
    <workbookView xWindow="-120" yWindow="-120" windowWidth="20730" windowHeight="11160"/>
  </bookViews>
  <sheets>
    <sheet name="Cuadro 1.1" sheetId="2" r:id="rId1"/>
  </sheets>
  <definedNames>
    <definedName name="_xlnm.Print_Area" localSheetId="0">'Cuadro 1.1'!$A$1:$L$37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7" i="2" l="1"/>
  <c r="J17" i="2"/>
  <c r="K17" i="2"/>
  <c r="H17" i="2"/>
  <c r="G31" i="2" l="1"/>
  <c r="B32" i="2" l="1"/>
  <c r="B20" i="2"/>
  <c r="G20" i="2"/>
  <c r="G21" i="2"/>
  <c r="B31" i="2"/>
  <c r="G32" i="2"/>
  <c r="F14" i="2" l="1"/>
  <c r="D14" i="2"/>
  <c r="J27" i="2" l="1"/>
  <c r="H27" i="2"/>
  <c r="I27" i="2"/>
  <c r="K27" i="2"/>
  <c r="C27" i="2"/>
  <c r="D27" i="2"/>
  <c r="E27" i="2"/>
  <c r="F27" i="2"/>
  <c r="E17" i="2"/>
  <c r="E14" i="2"/>
  <c r="C14" i="2" l="1"/>
  <c r="C17" i="2"/>
  <c r="B27" i="2"/>
  <c r="F17" i="2"/>
  <c r="F13" i="2" s="1"/>
  <c r="F22" i="2" s="1"/>
  <c r="D17" i="2"/>
  <c r="D13" i="2" s="1"/>
  <c r="D22" i="2" s="1"/>
  <c r="H14" i="2"/>
  <c r="H13" i="2" s="1"/>
  <c r="H22" i="2" s="1"/>
  <c r="E13" i="2"/>
  <c r="E22" i="2" s="1"/>
  <c r="G29" i="2"/>
  <c r="B23" i="2"/>
  <c r="G28" i="2"/>
  <c r="G30" i="2"/>
  <c r="G23" i="2"/>
  <c r="B29" i="2"/>
  <c r="B28" i="2"/>
  <c r="B30" i="2"/>
  <c r="C13" i="2" l="1"/>
  <c r="C22" i="2" s="1"/>
  <c r="G27" i="2"/>
  <c r="G19" i="2"/>
  <c r="G18" i="2"/>
  <c r="G17" i="2" s="1"/>
  <c r="G26" i="2" l="1"/>
  <c r="G16" i="2"/>
  <c r="G15" i="2" l="1"/>
  <c r="G14" i="2" s="1"/>
  <c r="G13" i="2" s="1"/>
  <c r="G12" i="2" l="1"/>
  <c r="G22" i="2" s="1"/>
  <c r="B21" i="2" l="1"/>
  <c r="B19" i="2"/>
  <c r="B18" i="2"/>
  <c r="B17" i="2" s="1"/>
  <c r="B26" i="2"/>
  <c r="B16" i="2"/>
  <c r="B15" i="2"/>
  <c r="B14" i="2" s="1"/>
  <c r="B13" i="2" s="1"/>
  <c r="K25" i="2"/>
  <c r="J25" i="2"/>
  <c r="I25" i="2"/>
  <c r="H25" i="2"/>
  <c r="H24" i="2" s="1"/>
  <c r="H33" i="2" s="1"/>
  <c r="F25" i="2"/>
  <c r="F24" i="2" s="1"/>
  <c r="F33" i="2" s="1"/>
  <c r="E25" i="2"/>
  <c r="E24" i="2" s="1"/>
  <c r="E33" i="2" s="1"/>
  <c r="D25" i="2"/>
  <c r="D24" i="2" s="1"/>
  <c r="D33" i="2" s="1"/>
  <c r="C25" i="2"/>
  <c r="C24" i="2" s="1"/>
  <c r="C33" i="2" s="1"/>
  <c r="K14" i="2"/>
  <c r="K13" i="2" s="1"/>
  <c r="K22" i="2" s="1"/>
  <c r="J14" i="2"/>
  <c r="J13" i="2" s="1"/>
  <c r="J22" i="2" s="1"/>
  <c r="I14" i="2"/>
  <c r="I13" i="2" s="1"/>
  <c r="I22" i="2" s="1"/>
  <c r="K24" i="2" l="1"/>
  <c r="K33" i="2" s="1"/>
  <c r="I24" i="2"/>
  <c r="I33" i="2" s="1"/>
  <c r="J24" i="2"/>
  <c r="J33" i="2" s="1"/>
  <c r="B24" i="2"/>
  <c r="B33" i="2" s="1"/>
  <c r="G25" i="2"/>
  <c r="B25" i="2"/>
  <c r="B12" i="2"/>
  <c r="B22" i="2" s="1"/>
  <c r="G24" i="2" l="1"/>
  <c r="G33" i="2" s="1"/>
</calcChain>
</file>

<file path=xl/sharedStrings.xml><?xml version="1.0" encoding="utf-8"?>
<sst xmlns="http://schemas.openxmlformats.org/spreadsheetml/2006/main" count="46" uniqueCount="38">
  <si>
    <t>República de Panamá</t>
  </si>
  <si>
    <t>Ajustes cobertura transacciones con residentes</t>
  </si>
  <si>
    <t>Otros ajustes transacciones con residentes</t>
  </si>
  <si>
    <t>Total</t>
  </si>
  <si>
    <t>En Zona Libre de Colón</t>
  </si>
  <si>
    <t>En Zonas Francas</t>
  </si>
  <si>
    <t>Importaciones de maquinaria y equipo de transporte</t>
  </si>
  <si>
    <t>Otros ajustes exportación</t>
  </si>
  <si>
    <t>Otros ajustes importación</t>
  </si>
  <si>
    <t>Ajustes Exportaciones</t>
  </si>
  <si>
    <t>Ajustes Importaciones</t>
  </si>
  <si>
    <t>Estadísticas del comercio de mercancías como aparecen en los datos fuentes Exportación</t>
  </si>
  <si>
    <t>Estadísticas del comercio de mercancías como aparecen en los datos fuentes Importación</t>
  </si>
  <si>
    <t>Bienes totales según la balanza de pagos (exportación)</t>
  </si>
  <si>
    <t>Bienes totales según la balanza de pagos (importación)</t>
  </si>
  <si>
    <t xml:space="preserve">Importaciones de la Zona Libre de Colón </t>
  </si>
  <si>
    <t>Bienes adquiridos en puerto por medio de transporte</t>
  </si>
  <si>
    <t>Primer</t>
  </si>
  <si>
    <t>Segundo</t>
  </si>
  <si>
    <t>Tercer</t>
  </si>
  <si>
    <t>Cuarto</t>
  </si>
  <si>
    <t>Trimestre</t>
  </si>
  <si>
    <t>2022 (P)</t>
  </si>
  <si>
    <t>Partida</t>
  </si>
  <si>
    <t>(P) Cifras preliminares.</t>
  </si>
  <si>
    <t>(E) Cifras estimadas.</t>
  </si>
  <si>
    <t>Bienes para reparación o almacenamiento sin traspaso de la propiedad</t>
  </si>
  <si>
    <t>Instituto Nacional de Estadística y Censo</t>
  </si>
  <si>
    <t>CONTRALORÍA GENERAL DE LA REPÚBLICA</t>
  </si>
  <si>
    <t>(En millones de balboas)</t>
  </si>
  <si>
    <t>Exportaciones de electricidad</t>
  </si>
  <si>
    <t>Exportaciones de coco</t>
  </si>
  <si>
    <t>Importaciones de electricidad</t>
  </si>
  <si>
    <t xml:space="preserve">Importaciones FOB de la Autoridad Canal de Panamá </t>
  </si>
  <si>
    <t>2024 (E)</t>
  </si>
  <si>
    <t>Primer Trimestre</t>
  </si>
  <si>
    <t>2023 (P)</t>
  </si>
  <si>
    <t>Cuadro 1.1. CONCILIACIÓN ENTRE LOS DATOS FUENTE DE LAS MERCANCÍAS Y LOS BIENES TOTALES SEGÚN LA BALANZA DE PAGOS: AÑOS 2022-23 Y PRIMER TRIMESTRE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</si>
</sst>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,##0\ [$€-1];[Red]\-#,##0\ [$€-1]"/>
    <numFmt numFmtId="166" formatCode="#,##0.0"/>
  </numFmts>
  <fonts count="7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10"/>
      <name val="MS Sans Serif"/>
    </font>
    <font>
      <b/>
      <sz val="10"/>
      <color indexed="8"/>
      <name val="Arial"/>
      <family val="2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3" fillId="0" borderId="0"/>
  </cellStyleXfs>
  <cellXfs count="49">
    <xf numFmtId="0" fontId="0" fillId="0" borderId="0" xfId="0"/>
    <xf numFmtId="0" fontId="1" fillId="0" borderId="1" xfId="0" applyFont="1" applyBorder="1"/>
    <xf numFmtId="0" fontId="2" fillId="0" borderId="0" xfId="0" applyFont="1"/>
    <xf numFmtId="4" fontId="2" fillId="0" borderId="11" xfId="0" applyNumberFormat="1" applyFont="1" applyBorder="1"/>
    <xf numFmtId="4" fontId="1" fillId="0" borderId="11" xfId="0" applyNumberFormat="1" applyFont="1" applyBorder="1"/>
    <xf numFmtId="0" fontId="2" fillId="0" borderId="0" xfId="0" applyFont="1" applyFill="1"/>
    <xf numFmtId="0" fontId="2" fillId="0" borderId="8" xfId="0" applyFont="1" applyFill="1" applyBorder="1"/>
    <xf numFmtId="0" fontId="1" fillId="0" borderId="0" xfId="0" applyFont="1" applyFill="1" applyAlignment="1">
      <alignment horizontal="center"/>
    </xf>
    <xf numFmtId="0" fontId="1" fillId="2" borderId="4" xfId="0" applyNumberFormat="1" applyFont="1" applyFill="1" applyBorder="1" applyAlignment="1" applyProtection="1">
      <alignment horizontal="center" vertical="center"/>
    </xf>
    <xf numFmtId="0" fontId="5" fillId="0" borderId="13" xfId="0" applyNumberFormat="1" applyFont="1" applyFill="1" applyBorder="1" applyAlignment="1">
      <alignment horizontal="center" vertical="center"/>
    </xf>
    <xf numFmtId="0" fontId="1" fillId="0" borderId="13" xfId="0" applyNumberFormat="1" applyFont="1" applyFill="1" applyBorder="1" applyAlignment="1" applyProtection="1">
      <alignment horizontal="center" vertical="center"/>
    </xf>
    <xf numFmtId="0" fontId="2" fillId="0" borderId="10" xfId="0" applyFont="1" applyBorder="1"/>
    <xf numFmtId="0" fontId="6" fillId="3" borderId="0" xfId="0" applyNumberFormat="1" applyFont="1" applyFill="1" applyBorder="1"/>
    <xf numFmtId="166" fontId="1" fillId="0" borderId="3" xfId="0" applyNumberFormat="1" applyFont="1" applyBorder="1"/>
    <xf numFmtId="166" fontId="2" fillId="0" borderId="3" xfId="0" applyNumberFormat="1" applyFont="1" applyBorder="1"/>
    <xf numFmtId="166" fontId="1" fillId="0" borderId="3" xfId="0" applyNumberFormat="1" applyFont="1" applyFill="1" applyBorder="1"/>
    <xf numFmtId="0" fontId="1" fillId="0" borderId="1" xfId="0" applyFont="1" applyBorder="1" applyAlignment="1">
      <alignment horizontal="left" indent="1"/>
    </xf>
    <xf numFmtId="0" fontId="2" fillId="0" borderId="1" xfId="0" applyFont="1" applyBorder="1" applyAlignment="1">
      <alignment horizontal="left" indent="2"/>
    </xf>
    <xf numFmtId="0" fontId="2" fillId="0" borderId="1" xfId="0" applyFont="1" applyBorder="1" applyAlignment="1">
      <alignment horizontal="left" vertical="center" wrapText="1" indent="2"/>
    </xf>
    <xf numFmtId="164" fontId="2" fillId="0" borderId="1" xfId="1" applyNumberFormat="1" applyFont="1" applyFill="1" applyBorder="1" applyAlignment="1" applyProtection="1">
      <alignment horizontal="left" indent="2"/>
      <protection locked="0"/>
    </xf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horizontal="left" wrapText="1" indent="2"/>
    </xf>
    <xf numFmtId="0" fontId="5" fillId="4" borderId="0" xfId="0" applyNumberFormat="1" applyFont="1" applyFill="1" applyBorder="1" applyAlignment="1" applyProtection="1">
      <alignment vertical="center"/>
    </xf>
    <xf numFmtId="0" fontId="1" fillId="2" borderId="5" xfId="0" applyFont="1" applyFill="1" applyBorder="1" applyAlignment="1">
      <alignment horizontal="center"/>
    </xf>
    <xf numFmtId="166" fontId="2" fillId="4" borderId="0" xfId="0" applyNumberFormat="1" applyFont="1" applyFill="1"/>
    <xf numFmtId="166" fontId="1" fillId="4" borderId="0" xfId="0" applyNumberFormat="1" applyFont="1" applyFill="1"/>
    <xf numFmtId="164" fontId="2" fillId="0" borderId="0" xfId="0" applyNumberFormat="1" applyFont="1"/>
    <xf numFmtId="166" fontId="1" fillId="0" borderId="0" xfId="0" applyNumberFormat="1" applyFont="1" applyFill="1" applyBorder="1"/>
    <xf numFmtId="166" fontId="2" fillId="0" borderId="0" xfId="0" applyNumberFormat="1" applyFont="1" applyFill="1" applyBorder="1"/>
    <xf numFmtId="166" fontId="1" fillId="0" borderId="0" xfId="0" applyNumberFormat="1" applyFont="1" applyBorder="1"/>
    <xf numFmtId="0" fontId="2" fillId="0" borderId="14" xfId="0" applyFont="1" applyBorder="1"/>
    <xf numFmtId="0" fontId="5" fillId="2" borderId="9" xfId="0" applyNumberFormat="1" applyFont="1" applyFill="1" applyBorder="1" applyAlignment="1" applyProtection="1">
      <alignment horizontal="center" vertical="center"/>
    </xf>
    <xf numFmtId="0" fontId="5" fillId="2" borderId="12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/>
    </xf>
    <xf numFmtId="0" fontId="5" fillId="2" borderId="7" xfId="0" applyNumberFormat="1" applyFont="1" applyFill="1" applyBorder="1" applyAlignment="1" applyProtection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5" xfId="0" applyNumberFormat="1" applyFont="1" applyFill="1" applyBorder="1" applyAlignment="1" applyProtection="1">
      <alignment horizontal="center" vertical="center"/>
    </xf>
    <xf numFmtId="0" fontId="5" fillId="2" borderId="6" xfId="0" applyNumberFormat="1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9" xfId="0" applyNumberFormat="1" applyFont="1" applyFill="1" applyBorder="1" applyAlignment="1">
      <alignment horizontal="center" vertical="center"/>
    </xf>
    <xf numFmtId="0" fontId="5" fillId="2" borderId="12" xfId="0" applyNumberFormat="1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165" fontId="1" fillId="2" borderId="5" xfId="0" applyNumberFormat="1" applyFont="1" applyFill="1" applyBorder="1" applyAlignment="1" applyProtection="1">
      <alignment horizontal="center" vertical="center"/>
    </xf>
    <xf numFmtId="165" fontId="1" fillId="2" borderId="6" xfId="0" applyNumberFormat="1" applyFont="1" applyFill="1" applyBorder="1" applyAlignment="1" applyProtection="1">
      <alignment horizontal="center" vertical="center"/>
    </xf>
    <xf numFmtId="165" fontId="1" fillId="2" borderId="2" xfId="0" applyNumberFormat="1" applyFont="1" applyFill="1" applyBorder="1" applyAlignment="1" applyProtection="1">
      <alignment horizontal="center" vertical="center"/>
    </xf>
  </cellXfs>
  <cellStyles count="3">
    <cellStyle name="Normal" xfId="0" builtinId="0"/>
    <cellStyle name="Normal 2" xfId="2"/>
    <cellStyle name="Normal_Vínculos" xfId="1"/>
  </cellStyles>
  <dxfs count="0"/>
  <tableStyles count="0" defaultTableStyle="TableStyleMedium2" defaultPivotStyle="PivotStyleLight16"/>
  <colors>
    <mruColors>
      <color rgb="FFE2EF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showGridLines="0" tabSelected="1" zoomScaleNormal="100" workbookViewId="0">
      <pane xSplit="1" topLeftCell="B1" activePane="topRight" state="frozen"/>
      <selection activeCell="A7" sqref="A7"/>
      <selection pane="topRight" sqref="A1:L1"/>
    </sheetView>
  </sheetViews>
  <sheetFormatPr baseColWidth="10" defaultRowHeight="12.75" x14ac:dyDescent="0.2"/>
  <cols>
    <col min="1" max="1" width="55.7109375" style="2" customWidth="1"/>
    <col min="2" max="2" width="11.28515625" style="2" customWidth="1"/>
    <col min="3" max="6" width="10.42578125" style="2" customWidth="1"/>
    <col min="7" max="7" width="11.28515625" style="2" customWidth="1"/>
    <col min="8" max="11" width="10.42578125" style="2" customWidth="1"/>
    <col min="12" max="12" width="15.7109375" style="2" customWidth="1"/>
    <col min="13" max="16384" width="11.42578125" style="2"/>
  </cols>
  <sheetData>
    <row r="1" spans="1:15" x14ac:dyDescent="0.2">
      <c r="A1" s="33" t="s">
        <v>0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</row>
    <row r="2" spans="1:15" x14ac:dyDescent="0.2">
      <c r="A2" s="34" t="s">
        <v>28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</row>
    <row r="3" spans="1:15" x14ac:dyDescent="0.2">
      <c r="A3" s="33" t="s">
        <v>27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</row>
    <row r="4" spans="1:15" ht="6" customHeight="1" x14ac:dyDescent="0.2">
      <c r="B4" s="5"/>
      <c r="C4" s="5"/>
      <c r="D4" s="5"/>
      <c r="E4" s="5"/>
      <c r="F4" s="5"/>
      <c r="G4" s="5"/>
      <c r="H4" s="5"/>
      <c r="I4" s="5"/>
      <c r="J4" s="5"/>
      <c r="K4" s="5"/>
    </row>
    <row r="5" spans="1:15" x14ac:dyDescent="0.2">
      <c r="A5" s="34" t="s">
        <v>37</v>
      </c>
      <c r="B5" s="34"/>
      <c r="C5" s="34"/>
      <c r="D5" s="34"/>
      <c r="E5" s="34"/>
      <c r="F5" s="34"/>
      <c r="G5" s="34"/>
      <c r="H5" s="34"/>
      <c r="I5" s="34"/>
      <c r="J5" s="34"/>
      <c r="K5" s="34"/>
      <c r="L5" s="34"/>
    </row>
    <row r="6" spans="1:15" x14ac:dyDescent="0.2">
      <c r="A6" s="34" t="s">
        <v>29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</row>
    <row r="7" spans="1:15" ht="6" customHeight="1" x14ac:dyDescent="0.2">
      <c r="A7" s="7"/>
      <c r="B7" s="7"/>
      <c r="C7" s="7"/>
      <c r="D7" s="7"/>
      <c r="E7" s="7"/>
      <c r="F7" s="7"/>
      <c r="G7" s="7"/>
      <c r="H7" s="7"/>
      <c r="I7" s="7"/>
      <c r="J7" s="7"/>
      <c r="K7" s="7"/>
    </row>
    <row r="8" spans="1:15" ht="12.75" customHeight="1" x14ac:dyDescent="0.2">
      <c r="A8" s="43" t="s">
        <v>23</v>
      </c>
      <c r="B8" s="46" t="s">
        <v>22</v>
      </c>
      <c r="C8" s="47"/>
      <c r="D8" s="47"/>
      <c r="E8" s="47"/>
      <c r="F8" s="48"/>
      <c r="G8" s="46" t="s">
        <v>36</v>
      </c>
      <c r="H8" s="47"/>
      <c r="I8" s="47"/>
      <c r="J8" s="47"/>
      <c r="K8" s="47"/>
      <c r="L8" s="23" t="s">
        <v>34</v>
      </c>
    </row>
    <row r="9" spans="1:15" x14ac:dyDescent="0.2">
      <c r="A9" s="44"/>
      <c r="B9" s="41" t="s">
        <v>3</v>
      </c>
      <c r="C9" s="35" t="s">
        <v>21</v>
      </c>
      <c r="D9" s="36"/>
      <c r="E9" s="36"/>
      <c r="F9" s="37"/>
      <c r="G9" s="41" t="s">
        <v>3</v>
      </c>
      <c r="H9" s="38" t="s">
        <v>21</v>
      </c>
      <c r="I9" s="39"/>
      <c r="J9" s="39"/>
      <c r="K9" s="40"/>
      <c r="L9" s="31" t="s">
        <v>35</v>
      </c>
      <c r="M9" s="22"/>
      <c r="N9" s="22"/>
      <c r="O9" s="22"/>
    </row>
    <row r="10" spans="1:15" x14ac:dyDescent="0.2">
      <c r="A10" s="45"/>
      <c r="B10" s="42"/>
      <c r="C10" s="8" t="s">
        <v>17</v>
      </c>
      <c r="D10" s="8" t="s">
        <v>18</v>
      </c>
      <c r="E10" s="8" t="s">
        <v>19</v>
      </c>
      <c r="F10" s="8" t="s">
        <v>20</v>
      </c>
      <c r="G10" s="42"/>
      <c r="H10" s="8" t="s">
        <v>17</v>
      </c>
      <c r="I10" s="8" t="s">
        <v>18</v>
      </c>
      <c r="J10" s="8" t="s">
        <v>19</v>
      </c>
      <c r="K10" s="8" t="s">
        <v>20</v>
      </c>
      <c r="L10" s="32"/>
    </row>
    <row r="11" spans="1:15" s="5" customFormat="1" ht="6" customHeight="1" x14ac:dyDescent="0.2">
      <c r="A11" s="6"/>
      <c r="B11" s="9"/>
      <c r="C11" s="10"/>
      <c r="D11" s="10"/>
      <c r="E11" s="10"/>
      <c r="F11" s="10"/>
      <c r="G11" s="9"/>
      <c r="H11" s="10"/>
      <c r="I11" s="10"/>
      <c r="J11" s="10"/>
      <c r="K11" s="10"/>
    </row>
    <row r="12" spans="1:15" ht="27" customHeight="1" x14ac:dyDescent="0.2">
      <c r="A12" s="20" t="s">
        <v>11</v>
      </c>
      <c r="B12" s="13">
        <f>SUM(C12:F12)</f>
        <v>16525.295754999999</v>
      </c>
      <c r="C12" s="13">
        <v>3775.1907859999997</v>
      </c>
      <c r="D12" s="13">
        <v>3957.379379</v>
      </c>
      <c r="E12" s="13">
        <v>4314.3986989999994</v>
      </c>
      <c r="F12" s="13">
        <v>4478.3268910000006</v>
      </c>
      <c r="G12" s="13">
        <f>SUM(H12:K12)</f>
        <v>18203.351503999998</v>
      </c>
      <c r="H12" s="13">
        <v>4885.4120379999995</v>
      </c>
      <c r="I12" s="13">
        <v>4016.5528140000001</v>
      </c>
      <c r="J12" s="13">
        <v>4440.8697609999999</v>
      </c>
      <c r="K12" s="13">
        <v>4860.5168909999993</v>
      </c>
      <c r="L12" s="27">
        <v>3373.7846650000001</v>
      </c>
    </row>
    <row r="13" spans="1:15" x14ac:dyDescent="0.2">
      <c r="A13" s="1" t="s">
        <v>9</v>
      </c>
      <c r="B13" s="13">
        <f>B14+B17</f>
        <v>1412.3615819500001</v>
      </c>
      <c r="C13" s="13">
        <f>C14+C17</f>
        <v>543.37911745999997</v>
      </c>
      <c r="D13" s="13">
        <f t="shared" ref="D13:F13" si="0">D14+D17</f>
        <v>636.85818218000009</v>
      </c>
      <c r="E13" s="13">
        <f t="shared" si="0"/>
        <v>428.55113722000004</v>
      </c>
      <c r="F13" s="13">
        <f t="shared" si="0"/>
        <v>-196.42685490999992</v>
      </c>
      <c r="G13" s="13">
        <f>G14+G17</f>
        <v>-2247.8870670900001</v>
      </c>
      <c r="H13" s="13">
        <f>H14+H17</f>
        <v>-722.77271063000001</v>
      </c>
      <c r="I13" s="13">
        <f t="shared" ref="I13:K13" si="1">I14+I17</f>
        <v>208.32577003000006</v>
      </c>
      <c r="J13" s="13">
        <f t="shared" si="1"/>
        <v>296.50285485000001</v>
      </c>
      <c r="K13" s="13">
        <f t="shared" si="1"/>
        <v>-2029.9429813400002</v>
      </c>
      <c r="L13" s="27">
        <v>262.49500434000009</v>
      </c>
    </row>
    <row r="14" spans="1:15" x14ac:dyDescent="0.2">
      <c r="A14" s="16" t="s">
        <v>1</v>
      </c>
      <c r="B14" s="13">
        <f>SUM(B15:B16)</f>
        <v>-1216.114525</v>
      </c>
      <c r="C14" s="13">
        <f>SUM(C15:C16)</f>
        <v>-260.73296200000004</v>
      </c>
      <c r="D14" s="13">
        <f t="shared" ref="D14:F14" si="2">SUM(D15:D16)</f>
        <v>-271.368493</v>
      </c>
      <c r="E14" s="13">
        <f t="shared" si="2"/>
        <v>-298.39487300000002</v>
      </c>
      <c r="F14" s="13">
        <f t="shared" si="2"/>
        <v>-385.61819699999995</v>
      </c>
      <c r="G14" s="13">
        <f>SUM(G15:G16)</f>
        <v>-2438.2802449999999</v>
      </c>
      <c r="H14" s="13">
        <f>SUM(H15:H16)</f>
        <v>-314.03552300000001</v>
      </c>
      <c r="I14" s="13">
        <f>SUM(I15:I16)</f>
        <v>-288.47155399999997</v>
      </c>
      <c r="J14" s="13">
        <f>SUM(J15:J16)</f>
        <v>-329.83933099999996</v>
      </c>
      <c r="K14" s="13">
        <f>SUM(K15:K16)</f>
        <v>-1505.933837</v>
      </c>
      <c r="L14" s="27">
        <v>-300.53082799999999</v>
      </c>
    </row>
    <row r="15" spans="1:15" x14ac:dyDescent="0.2">
      <c r="A15" s="17" t="s">
        <v>4</v>
      </c>
      <c r="B15" s="14">
        <f t="shared" ref="B15:B32" si="3">SUM(C15:F15)</f>
        <v>-1197.75144</v>
      </c>
      <c r="C15" s="14">
        <v>-257.81269600000002</v>
      </c>
      <c r="D15" s="14">
        <v>-268.01220599999999</v>
      </c>
      <c r="E15" s="14">
        <v>-291.26671300000004</v>
      </c>
      <c r="F15" s="14">
        <v>-380.65982499999996</v>
      </c>
      <c r="G15" s="14">
        <f t="shared" ref="G15:G26" si="4">SUM(H15:K15)</f>
        <v>-2395.6729230000001</v>
      </c>
      <c r="H15" s="14">
        <v>-306.72056300000003</v>
      </c>
      <c r="I15" s="14">
        <v>-281.20079699999997</v>
      </c>
      <c r="J15" s="14">
        <v>-314.37845599999997</v>
      </c>
      <c r="K15" s="14">
        <v>-1493.3731070000001</v>
      </c>
      <c r="L15" s="28">
        <v>-295.02616599999999</v>
      </c>
    </row>
    <row r="16" spans="1:15" x14ac:dyDescent="0.2">
      <c r="A16" s="17" t="s">
        <v>5</v>
      </c>
      <c r="B16" s="14">
        <f t="shared" si="3"/>
        <v>-18.363085000000002</v>
      </c>
      <c r="C16" s="14">
        <v>-2.9202659999999998</v>
      </c>
      <c r="D16" s="14">
        <v>-3.356287</v>
      </c>
      <c r="E16" s="14">
        <v>-7.1281600000000003</v>
      </c>
      <c r="F16" s="14">
        <v>-4.9583719999999998</v>
      </c>
      <c r="G16" s="14">
        <f t="shared" si="4"/>
        <v>-42.607321999999996</v>
      </c>
      <c r="H16" s="14">
        <v>-7.3149600000000001</v>
      </c>
      <c r="I16" s="14">
        <v>-7.2707569999999997</v>
      </c>
      <c r="J16" s="14">
        <v>-15.460875</v>
      </c>
      <c r="K16" s="14">
        <v>-12.56073</v>
      </c>
      <c r="L16" s="28">
        <v>-5.5046619999999997</v>
      </c>
    </row>
    <row r="17" spans="1:12" x14ac:dyDescent="0.2">
      <c r="A17" s="16" t="s">
        <v>7</v>
      </c>
      <c r="B17" s="13">
        <f>SUM(B18:B21)</f>
        <v>2628.47610695</v>
      </c>
      <c r="C17" s="13">
        <f>SUM(C18:C21)</f>
        <v>804.11207946000002</v>
      </c>
      <c r="D17" s="13">
        <f t="shared" ref="D17:F17" si="5">SUM(D18:D21)</f>
        <v>908.22667518000014</v>
      </c>
      <c r="E17" s="13">
        <f t="shared" si="5"/>
        <v>726.94601022000006</v>
      </c>
      <c r="F17" s="13">
        <f t="shared" si="5"/>
        <v>189.19134209000003</v>
      </c>
      <c r="G17" s="13">
        <f>SUM(G18:G21)</f>
        <v>190.39317790999985</v>
      </c>
      <c r="H17" s="13">
        <f>SUM(H18:H21)</f>
        <v>-408.73718762999999</v>
      </c>
      <c r="I17" s="13">
        <f t="shared" ref="I17:K17" si="6">SUM(I18:I21)</f>
        <v>496.79732403000003</v>
      </c>
      <c r="J17" s="13">
        <f t="shared" si="6"/>
        <v>626.34218584999996</v>
      </c>
      <c r="K17" s="13">
        <f t="shared" si="6"/>
        <v>-524.00914434000003</v>
      </c>
      <c r="L17" s="27">
        <v>563.02583234000008</v>
      </c>
    </row>
    <row r="18" spans="1:12" x14ac:dyDescent="0.2">
      <c r="A18" s="17" t="s">
        <v>30</v>
      </c>
      <c r="B18" s="14">
        <f>SUM(C18:F18)</f>
        <v>-5.0441909899999997</v>
      </c>
      <c r="C18" s="14">
        <v>-0.48105870000000001</v>
      </c>
      <c r="D18" s="14">
        <v>0</v>
      </c>
      <c r="E18" s="14">
        <v>-1.15370302</v>
      </c>
      <c r="F18" s="14">
        <v>-3.40942927</v>
      </c>
      <c r="G18" s="14">
        <f>SUM(H18:K18)</f>
        <v>10.477237370000001</v>
      </c>
      <c r="H18" s="14">
        <v>6.7369308300000004</v>
      </c>
      <c r="I18" s="14">
        <v>3.5974113999999999</v>
      </c>
      <c r="J18" s="14">
        <v>2.4121090000000001E-2</v>
      </c>
      <c r="K18" s="14">
        <v>0.11877405000000001</v>
      </c>
      <c r="L18" s="2">
        <v>0</v>
      </c>
    </row>
    <row r="19" spans="1:12" ht="12.75" customHeight="1" x14ac:dyDescent="0.2">
      <c r="A19" s="17" t="s">
        <v>31</v>
      </c>
      <c r="B19" s="14">
        <f>SUM(C19:F19)</f>
        <v>0.8</v>
      </c>
      <c r="C19" s="14">
        <v>0.2</v>
      </c>
      <c r="D19" s="14">
        <v>0.2</v>
      </c>
      <c r="E19" s="14">
        <v>0.2</v>
      </c>
      <c r="F19" s="14">
        <v>0.2</v>
      </c>
      <c r="G19" s="14">
        <f>SUM(H19:K19)</f>
        <v>0.8</v>
      </c>
      <c r="H19" s="14">
        <v>0.2</v>
      </c>
      <c r="I19" s="14">
        <v>0.2</v>
      </c>
      <c r="J19" s="14">
        <v>0.2</v>
      </c>
      <c r="K19" s="14">
        <v>0.2</v>
      </c>
      <c r="L19" s="2">
        <v>0.2</v>
      </c>
    </row>
    <row r="20" spans="1:12" ht="24.95" customHeight="1" x14ac:dyDescent="0.2">
      <c r="A20" s="18" t="s">
        <v>26</v>
      </c>
      <c r="B20" s="14">
        <f>SUM(C20:F20)</f>
        <v>-365.69993746</v>
      </c>
      <c r="C20" s="14">
        <v>0</v>
      </c>
      <c r="D20" s="14">
        <v>0</v>
      </c>
      <c r="E20" s="14">
        <v>0</v>
      </c>
      <c r="F20" s="14">
        <v>-365.69993746</v>
      </c>
      <c r="G20" s="14">
        <f t="shared" ref="G20:G21" si="7">SUM(H20:K20)</f>
        <v>-2100.5122748799999</v>
      </c>
      <c r="H20" s="14">
        <v>-948.78114912000001</v>
      </c>
      <c r="I20" s="14">
        <v>-12.5341776</v>
      </c>
      <c r="J20" s="14">
        <v>-5.3006851599999996</v>
      </c>
      <c r="K20" s="14">
        <v>-1133.8962630000001</v>
      </c>
      <c r="L20" s="26">
        <v>0</v>
      </c>
    </row>
    <row r="21" spans="1:12" x14ac:dyDescent="0.2">
      <c r="A21" s="17" t="s">
        <v>16</v>
      </c>
      <c r="B21" s="14">
        <f>SUM(C21:F21)</f>
        <v>2998.4202353999999</v>
      </c>
      <c r="C21" s="14">
        <v>804.39313816000003</v>
      </c>
      <c r="D21" s="14">
        <v>908.0266751800001</v>
      </c>
      <c r="E21" s="14">
        <v>727.8997132400001</v>
      </c>
      <c r="F21" s="14">
        <v>558.10070882000002</v>
      </c>
      <c r="G21" s="14">
        <f t="shared" si="7"/>
        <v>2279.6282154199998</v>
      </c>
      <c r="H21" s="14">
        <v>533.10703065999996</v>
      </c>
      <c r="I21" s="14">
        <v>505.53409023</v>
      </c>
      <c r="J21" s="14">
        <v>631.41874991999998</v>
      </c>
      <c r="K21" s="14">
        <v>609.56834461000005</v>
      </c>
      <c r="L21" s="24">
        <v>562.82583234000003</v>
      </c>
    </row>
    <row r="22" spans="1:12" x14ac:dyDescent="0.2">
      <c r="A22" s="1" t="s">
        <v>13</v>
      </c>
      <c r="B22" s="13">
        <f t="shared" ref="B22:K22" si="8">B12+B13</f>
        <v>17937.65733695</v>
      </c>
      <c r="C22" s="13">
        <f t="shared" si="8"/>
        <v>4318.5699034599993</v>
      </c>
      <c r="D22" s="13">
        <f t="shared" si="8"/>
        <v>4594.2375611799998</v>
      </c>
      <c r="E22" s="13">
        <f t="shared" si="8"/>
        <v>4742.9498362199993</v>
      </c>
      <c r="F22" s="13">
        <f t="shared" si="8"/>
        <v>4281.9000360900009</v>
      </c>
      <c r="G22" s="15">
        <f t="shared" si="8"/>
        <v>15955.464436909999</v>
      </c>
      <c r="H22" s="13">
        <f t="shared" si="8"/>
        <v>4162.6393273699996</v>
      </c>
      <c r="I22" s="13">
        <f t="shared" si="8"/>
        <v>4224.8785840300006</v>
      </c>
      <c r="J22" s="13">
        <f t="shared" si="8"/>
        <v>4737.3726158500003</v>
      </c>
      <c r="K22" s="13">
        <f t="shared" si="8"/>
        <v>2830.5739096599991</v>
      </c>
      <c r="L22" s="25">
        <v>3078.758499</v>
      </c>
    </row>
    <row r="23" spans="1:12" ht="25.5" x14ac:dyDescent="0.2">
      <c r="A23" s="20" t="s">
        <v>12</v>
      </c>
      <c r="B23" s="13">
        <f>SUM(C23:F23)</f>
        <v>-28875.239826999998</v>
      </c>
      <c r="C23" s="13">
        <v>-6077.0078030000004</v>
      </c>
      <c r="D23" s="13">
        <v>-6271.1800570000005</v>
      </c>
      <c r="E23" s="13">
        <v>-9583.6590909999995</v>
      </c>
      <c r="F23" s="13">
        <v>-6943.3928759999999</v>
      </c>
      <c r="G23" s="13">
        <f>SUM(H23:K23)</f>
        <v>-37706.330198000003</v>
      </c>
      <c r="H23" s="13">
        <v>-6166.5664180000003</v>
      </c>
      <c r="I23" s="13">
        <v>-8433.0993419999995</v>
      </c>
      <c r="J23" s="13">
        <v>-12739.746493000001</v>
      </c>
      <c r="K23" s="13">
        <v>-10366.917945000001</v>
      </c>
      <c r="L23" s="25">
        <v>-7224.5104760000004</v>
      </c>
    </row>
    <row r="24" spans="1:12" x14ac:dyDescent="0.2">
      <c r="A24" s="1" t="s">
        <v>10</v>
      </c>
      <c r="B24" s="13">
        <f>SUM(C24:F24)</f>
        <v>1731.8408668799993</v>
      </c>
      <c r="C24" s="13">
        <f>C25+C27</f>
        <v>-425.24800018999997</v>
      </c>
      <c r="D24" s="13">
        <f>D25+D27</f>
        <v>-545.57172390000028</v>
      </c>
      <c r="E24" s="13">
        <f>E25+E27</f>
        <v>2305.1936619399999</v>
      </c>
      <c r="F24" s="13">
        <f>F25+F27</f>
        <v>397.46692902999996</v>
      </c>
      <c r="G24" s="13">
        <f>SUM(H24:K24)</f>
        <v>7525.5111427100001</v>
      </c>
      <c r="H24" s="13">
        <f>H25+H27</f>
        <v>53.977198810000118</v>
      </c>
      <c r="I24" s="13">
        <f>I25+I27</f>
        <v>1892.1238382699999</v>
      </c>
      <c r="J24" s="13">
        <f>J25+J27</f>
        <v>4452.6713782400002</v>
      </c>
      <c r="K24" s="13">
        <f>K25+K27</f>
        <v>1126.7387273899999</v>
      </c>
      <c r="L24" s="25">
        <v>1030.6632893258598</v>
      </c>
    </row>
    <row r="25" spans="1:12" x14ac:dyDescent="0.2">
      <c r="A25" s="16" t="s">
        <v>2</v>
      </c>
      <c r="B25" s="13">
        <f t="shared" si="3"/>
        <v>2331.361069</v>
      </c>
      <c r="C25" s="13">
        <f>SUM(C26:C26)</f>
        <v>556.55435900000009</v>
      </c>
      <c r="D25" s="13">
        <f>SUM(D26:D26)</f>
        <v>521.68491199999994</v>
      </c>
      <c r="E25" s="13">
        <f>SUM(E26:E26)</f>
        <v>637.06140300000004</v>
      </c>
      <c r="F25" s="13">
        <f>SUM(F26:F26)</f>
        <v>616.06039499999997</v>
      </c>
      <c r="G25" s="13">
        <f t="shared" si="4"/>
        <v>2115.249855</v>
      </c>
      <c r="H25" s="13">
        <f>SUM(H26:H26)</f>
        <v>518.5129280000001</v>
      </c>
      <c r="I25" s="13">
        <f>SUM(I26:I26)</f>
        <v>500.88622300000003</v>
      </c>
      <c r="J25" s="13">
        <f>SUM(J26:J26)</f>
        <v>549.38797399999999</v>
      </c>
      <c r="K25" s="13">
        <f>SUM(K26:K26)</f>
        <v>546.46272999999997</v>
      </c>
      <c r="L25" s="25">
        <v>472.75464499999998</v>
      </c>
    </row>
    <row r="26" spans="1:12" x14ac:dyDescent="0.2">
      <c r="A26" s="17" t="s">
        <v>15</v>
      </c>
      <c r="B26" s="14">
        <f t="shared" si="3"/>
        <v>2331.361069</v>
      </c>
      <c r="C26" s="14">
        <v>556.55435900000009</v>
      </c>
      <c r="D26" s="14">
        <v>521.68491199999994</v>
      </c>
      <c r="E26" s="14">
        <v>637.06140300000004</v>
      </c>
      <c r="F26" s="14">
        <v>616.06039499999997</v>
      </c>
      <c r="G26" s="14">
        <f t="shared" si="4"/>
        <v>2115.249855</v>
      </c>
      <c r="H26" s="14">
        <v>518.5129280000001</v>
      </c>
      <c r="I26" s="14">
        <v>500.88622300000003</v>
      </c>
      <c r="J26" s="14">
        <v>549.38797399999999</v>
      </c>
      <c r="K26" s="14">
        <v>546.46272999999997</v>
      </c>
      <c r="L26" s="24">
        <v>472.75464499999998</v>
      </c>
    </row>
    <row r="27" spans="1:12" x14ac:dyDescent="0.2">
      <c r="A27" s="16" t="s">
        <v>8</v>
      </c>
      <c r="B27" s="13">
        <f>SUM(F27+E27+D27+C27)</f>
        <v>-599.52020212000025</v>
      </c>
      <c r="C27" s="13">
        <f>SUM(C28:C32)</f>
        <v>-981.80235919000006</v>
      </c>
      <c r="D27" s="13">
        <f t="shared" ref="D27:F27" si="9">SUM(D28:D32)</f>
        <v>-1067.2566359000002</v>
      </c>
      <c r="E27" s="13">
        <f t="shared" si="9"/>
        <v>1668.1322589399999</v>
      </c>
      <c r="F27" s="13">
        <f t="shared" si="9"/>
        <v>-218.59346597000001</v>
      </c>
      <c r="G27" s="14">
        <f>SUM(H27:K27)</f>
        <v>5410.26128771</v>
      </c>
      <c r="H27" s="13">
        <f t="shared" ref="H27" si="10">SUM(H28:H32)</f>
        <v>-464.53572918999998</v>
      </c>
      <c r="I27" s="13">
        <f t="shared" ref="I27" si="11">SUM(I28:I32)</f>
        <v>1391.2376152699999</v>
      </c>
      <c r="J27" s="13">
        <f t="shared" ref="J27" si="12">SUM(J28:J32)</f>
        <v>3903.28340424</v>
      </c>
      <c r="K27" s="13">
        <f t="shared" ref="K27" si="13">SUM(K28:K32)</f>
        <v>580.27599738999993</v>
      </c>
      <c r="L27" s="25">
        <v>557.90864432585977</v>
      </c>
    </row>
    <row r="28" spans="1:12" x14ac:dyDescent="0.2">
      <c r="A28" s="17" t="s">
        <v>32</v>
      </c>
      <c r="B28" s="14">
        <f t="shared" si="3"/>
        <v>-2.8573261800000003</v>
      </c>
      <c r="C28" s="14">
        <v>-0.77716200000000002</v>
      </c>
      <c r="D28" s="14">
        <v>-1.7941596799999999</v>
      </c>
      <c r="E28" s="14">
        <v>0</v>
      </c>
      <c r="F28" s="14">
        <v>-0.28600449999999999</v>
      </c>
      <c r="G28" s="14">
        <f t="shared" ref="G28:G32" si="14">SUM(H28:K28)</f>
        <v>-2.4166643399999996</v>
      </c>
      <c r="H28" s="14">
        <v>-0.60297378999999995</v>
      </c>
      <c r="I28" s="14">
        <v>-0.31589270000000003</v>
      </c>
      <c r="J28" s="14">
        <v>-0.37869539000000002</v>
      </c>
      <c r="K28" s="14">
        <v>-1.1191024599999999</v>
      </c>
      <c r="L28" s="24">
        <v>-0.43087797414000001</v>
      </c>
    </row>
    <row r="29" spans="1:12" x14ac:dyDescent="0.2">
      <c r="A29" s="19" t="s">
        <v>33</v>
      </c>
      <c r="B29" s="14">
        <f t="shared" si="3"/>
        <v>0</v>
      </c>
      <c r="C29" s="14">
        <v>0</v>
      </c>
      <c r="D29" s="14">
        <v>0</v>
      </c>
      <c r="E29" s="14">
        <v>0</v>
      </c>
      <c r="F29" s="14">
        <v>0</v>
      </c>
      <c r="G29" s="14">
        <f t="shared" si="14"/>
        <v>0</v>
      </c>
      <c r="H29" s="14">
        <v>0</v>
      </c>
      <c r="I29" s="14">
        <v>0</v>
      </c>
      <c r="J29" s="14">
        <v>0</v>
      </c>
      <c r="K29" s="14">
        <v>0</v>
      </c>
      <c r="L29" s="24">
        <v>0</v>
      </c>
    </row>
    <row r="30" spans="1:12" x14ac:dyDescent="0.2">
      <c r="A30" s="19" t="s">
        <v>6</v>
      </c>
      <c r="B30" s="14">
        <f t="shared" si="3"/>
        <v>-226.03022152</v>
      </c>
      <c r="C30" s="14">
        <v>-113.01511076</v>
      </c>
      <c r="D30" s="14">
        <v>-56.507555379999999</v>
      </c>
      <c r="E30" s="14">
        <v>-56.507555379999999</v>
      </c>
      <c r="F30" s="14">
        <v>0</v>
      </c>
      <c r="G30" s="14">
        <f t="shared" si="14"/>
        <v>-469.16174397999998</v>
      </c>
      <c r="H30" s="14">
        <v>-54.334510979999997</v>
      </c>
      <c r="I30" s="14">
        <v>-109.82723300000001</v>
      </c>
      <c r="J30" s="14">
        <v>-104</v>
      </c>
      <c r="K30" s="14">
        <v>-201</v>
      </c>
      <c r="L30" s="24">
        <v>-123</v>
      </c>
    </row>
    <row r="31" spans="1:12" x14ac:dyDescent="0.2">
      <c r="A31" s="17" t="s">
        <v>16</v>
      </c>
      <c r="B31" s="14">
        <f t="shared" si="3"/>
        <v>-3351.1792656200005</v>
      </c>
      <c r="C31" s="14">
        <v>-868.01008643</v>
      </c>
      <c r="D31" s="14">
        <v>-1008.9549208400001</v>
      </c>
      <c r="E31" s="14">
        <v>-751.09055630000012</v>
      </c>
      <c r="F31" s="14">
        <v>-723.12370205000002</v>
      </c>
      <c r="G31" s="14">
        <f t="shared" si="14"/>
        <v>-2981.1143375700003</v>
      </c>
      <c r="H31" s="14">
        <v>-713.28663039000003</v>
      </c>
      <c r="I31" s="14">
        <v>-650.79643983999995</v>
      </c>
      <c r="J31" s="14">
        <v>-816.68422654000005</v>
      </c>
      <c r="K31" s="14">
        <v>-800.34704080000006</v>
      </c>
      <c r="L31" s="24">
        <v>-716.15168193</v>
      </c>
    </row>
    <row r="32" spans="1:12" ht="24.95" customHeight="1" x14ac:dyDescent="0.2">
      <c r="A32" s="21" t="s">
        <v>26</v>
      </c>
      <c r="B32" s="14">
        <f t="shared" si="3"/>
        <v>2980.5466111999999</v>
      </c>
      <c r="C32" s="14">
        <v>0</v>
      </c>
      <c r="D32" s="14">
        <v>0</v>
      </c>
      <c r="E32" s="14">
        <v>2475.73037062</v>
      </c>
      <c r="F32" s="14">
        <v>504.81624058</v>
      </c>
      <c r="G32" s="14">
        <f t="shared" si="14"/>
        <v>8862.9540335999991</v>
      </c>
      <c r="H32" s="14">
        <v>303.68838597000001</v>
      </c>
      <c r="I32" s="14">
        <v>2152.1771808099998</v>
      </c>
      <c r="J32" s="14">
        <v>4824.3463261699999</v>
      </c>
      <c r="K32" s="14">
        <v>1582.74214065</v>
      </c>
      <c r="L32" s="24">
        <v>1397.4912042299998</v>
      </c>
    </row>
    <row r="33" spans="1:12" x14ac:dyDescent="0.2">
      <c r="A33" s="1" t="s">
        <v>14</v>
      </c>
      <c r="B33" s="13">
        <f t="shared" ref="B33:K33" si="15">B23+B24</f>
        <v>-27143.398960119997</v>
      </c>
      <c r="C33" s="13">
        <f t="shared" si="15"/>
        <v>-6502.2558031900007</v>
      </c>
      <c r="D33" s="13">
        <f t="shared" si="15"/>
        <v>-6816.751780900001</v>
      </c>
      <c r="E33" s="13">
        <f t="shared" si="15"/>
        <v>-7278.4654290599992</v>
      </c>
      <c r="F33" s="13">
        <f t="shared" si="15"/>
        <v>-6545.92594697</v>
      </c>
      <c r="G33" s="13">
        <f t="shared" si="15"/>
        <v>-30180.819055290005</v>
      </c>
      <c r="H33" s="13">
        <f t="shared" si="15"/>
        <v>-6112.5892191900002</v>
      </c>
      <c r="I33" s="13">
        <f t="shared" si="15"/>
        <v>-6540.9755037300001</v>
      </c>
      <c r="J33" s="13">
        <f t="shared" si="15"/>
        <v>-8287.0751147600004</v>
      </c>
      <c r="K33" s="13">
        <f t="shared" si="15"/>
        <v>-9240.1792176100007</v>
      </c>
      <c r="L33" s="29">
        <v>-6193.8471866741402</v>
      </c>
    </row>
    <row r="34" spans="1:12" ht="6" customHeight="1" x14ac:dyDescent="0.2">
      <c r="A34" s="11"/>
      <c r="B34" s="3"/>
      <c r="C34" s="3"/>
      <c r="D34" s="3"/>
      <c r="E34" s="3"/>
      <c r="F34" s="3"/>
      <c r="G34" s="4"/>
      <c r="H34" s="3"/>
      <c r="I34" s="3"/>
      <c r="J34" s="3"/>
      <c r="K34" s="3"/>
      <c r="L34" s="30"/>
    </row>
    <row r="35" spans="1:12" ht="6" customHeight="1" x14ac:dyDescent="0.2"/>
    <row r="36" spans="1:12" x14ac:dyDescent="0.2">
      <c r="A36" s="12" t="s">
        <v>24</v>
      </c>
    </row>
    <row r="37" spans="1:12" x14ac:dyDescent="0.2">
      <c r="A37" s="12" t="s">
        <v>25</v>
      </c>
    </row>
  </sheetData>
  <mergeCells count="13">
    <mergeCell ref="L9:L10"/>
    <mergeCell ref="A1:L1"/>
    <mergeCell ref="A2:L2"/>
    <mergeCell ref="A3:L3"/>
    <mergeCell ref="A5:L5"/>
    <mergeCell ref="A6:L6"/>
    <mergeCell ref="C9:F9"/>
    <mergeCell ref="H9:K9"/>
    <mergeCell ref="B9:B10"/>
    <mergeCell ref="G9:G10"/>
    <mergeCell ref="A8:A10"/>
    <mergeCell ref="B8:F8"/>
    <mergeCell ref="G8:K8"/>
  </mergeCells>
  <printOptions horizontalCentered="1"/>
  <pageMargins left="0.74803149606299213" right="0.74803149606299213" top="0.98425196850393704" bottom="0.98425196850393704" header="0.31496062992125984" footer="0.31496062992125984"/>
  <pageSetup scale="70" orientation="landscape" r:id="rId1"/>
  <ignoredErrors>
    <ignoredError sqref="G25 G24 B17:B27 G17 G22 G27" formula="1"/>
    <ignoredError sqref="G12 G15:G16 G18:G21 G23 G26 G28:G32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Cuadro 1.1</vt:lpstr>
      <vt:lpstr>'Cuadro 1.1'!Área_de_impresión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LILIA ROJAS</dc:creator>
  <cp:lastModifiedBy>Dalys Liao de Pardo</cp:lastModifiedBy>
  <cp:lastPrinted>2024-06-28T19:43:50Z</cp:lastPrinted>
  <dcterms:created xsi:type="dcterms:W3CDTF">2024-05-14T20:20:20Z</dcterms:created>
  <dcterms:modified xsi:type="dcterms:W3CDTF">2024-06-28T19:55:57Z</dcterms:modified>
</cp:coreProperties>
</file>